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\dgh\projects\energy\"/>
    </mc:Choice>
  </mc:AlternateContent>
  <xr:revisionPtr revIDLastSave="0" documentId="13_ncr:1_{CDB957DF-6577-41F8-B717-53C4771197EE}" xr6:coauthVersionLast="47" xr6:coauthVersionMax="47" xr10:uidLastSave="{00000000-0000-0000-0000-000000000000}"/>
  <bookViews>
    <workbookView xWindow="-108" yWindow="-108" windowWidth="23256" windowHeight="12456" xr2:uid="{41D6B98E-0113-491A-9FF4-B17DBA01D726}"/>
  </bookViews>
  <sheets>
    <sheet name="ROI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L83" i="1" s="1"/>
  <c r="L82" i="1" s="1"/>
  <c r="L81" i="1" s="1"/>
  <c r="L80" i="1" s="1"/>
  <c r="L79" i="1" s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K82" i="1"/>
  <c r="K81" i="1" s="1"/>
  <c r="K80" i="1" s="1"/>
  <c r="K79" i="1" s="1"/>
  <c r="K78" i="1" s="1"/>
  <c r="K77" i="1" s="1"/>
  <c r="K76" i="1" s="1"/>
  <c r="K75" i="1" s="1"/>
  <c r="K74" i="1" s="1"/>
  <c r="K73" i="1" s="1"/>
  <c r="K72" i="1" s="1"/>
  <c r="K71" i="1" s="1"/>
  <c r="K70" i="1" s="1"/>
  <c r="K69" i="1" s="1"/>
  <c r="K68" i="1" s="1"/>
  <c r="K67" i="1" s="1"/>
  <c r="K66" i="1" s="1"/>
  <c r="K65" i="1" s="1"/>
  <c r="K64" i="1" s="1"/>
  <c r="K63" i="1" s="1"/>
  <c r="K62" i="1" s="1"/>
  <c r="K61" i="1" s="1"/>
  <c r="K60" i="1" s="1"/>
  <c r="K59" i="1" s="1"/>
  <c r="K58" i="1" s="1"/>
  <c r="K57" i="1" s="1"/>
  <c r="K56" i="1" s="1"/>
  <c r="K55" i="1" s="1"/>
  <c r="K54" i="1" s="1"/>
  <c r="K53" i="1" s="1"/>
  <c r="K52" i="1" s="1"/>
  <c r="K51" i="1" s="1"/>
  <c r="K50" i="1" s="1"/>
  <c r="K49" i="1" s="1"/>
  <c r="K48" i="1" s="1"/>
  <c r="K47" i="1" s="1"/>
  <c r="K46" i="1" s="1"/>
  <c r="K45" i="1" s="1"/>
  <c r="K44" i="1" s="1"/>
  <c r="K43" i="1" s="1"/>
  <c r="K42" i="1" s="1"/>
  <c r="K41" i="1" s="1"/>
  <c r="K40" i="1" s="1"/>
  <c r="K39" i="1" s="1"/>
  <c r="K38" i="1" s="1"/>
  <c r="K37" i="1" s="1"/>
  <c r="K36" i="1" s="1"/>
  <c r="K35" i="1" s="1"/>
  <c r="K34" i="1" s="1"/>
  <c r="K33" i="1" s="1"/>
  <c r="K32" i="1" s="1"/>
  <c r="K31" i="1" s="1"/>
  <c r="K30" i="1" s="1"/>
  <c r="K29" i="1" s="1"/>
  <c r="K28" i="1" s="1"/>
  <c r="K27" i="1" s="1"/>
  <c r="K26" i="1" s="1"/>
  <c r="K25" i="1" s="1"/>
  <c r="K24" i="1" s="1"/>
  <c r="K23" i="1" s="1"/>
  <c r="K22" i="1" s="1"/>
  <c r="K21" i="1" s="1"/>
  <c r="K20" i="1" s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  <c r="K4" i="1" s="1"/>
  <c r="K3" i="1" s="1"/>
  <c r="K2" i="1" s="1"/>
  <c r="K83" i="1"/>
  <c r="K84" i="1"/>
  <c r="L85" i="1" l="1"/>
  <c r="D80" i="1"/>
  <c r="D13" i="1"/>
  <c r="D12" i="1"/>
  <c r="D11" i="1"/>
  <c r="D10" i="1"/>
  <c r="D9" i="1"/>
  <c r="D8" i="1"/>
  <c r="D7" i="1"/>
  <c r="D6" i="1"/>
  <c r="D5" i="1"/>
  <c r="D4" i="1"/>
  <c r="D3" i="1"/>
  <c r="D2" i="1"/>
  <c r="D26" i="1"/>
  <c r="D25" i="1"/>
  <c r="D24" i="1"/>
  <c r="D23" i="1"/>
  <c r="D22" i="1"/>
  <c r="D21" i="1"/>
  <c r="D20" i="1"/>
  <c r="D19" i="1"/>
  <c r="D18" i="1"/>
  <c r="D17" i="1"/>
  <c r="D16" i="1"/>
  <c r="D15" i="1"/>
  <c r="M56" i="1"/>
  <c r="D39" i="1"/>
  <c r="D38" i="1"/>
  <c r="D37" i="1"/>
  <c r="D36" i="1"/>
  <c r="D35" i="1"/>
  <c r="D34" i="1"/>
  <c r="D33" i="1"/>
  <c r="D32" i="1"/>
  <c r="D31" i="1"/>
  <c r="D30" i="1"/>
  <c r="D29" i="1"/>
  <c r="D28" i="1"/>
  <c r="D52" i="1"/>
  <c r="D51" i="1"/>
  <c r="D50" i="1"/>
  <c r="D49" i="1"/>
  <c r="D48" i="1"/>
  <c r="D47" i="1"/>
  <c r="D46" i="1"/>
  <c r="D45" i="1"/>
  <c r="D44" i="1"/>
  <c r="D43" i="1"/>
  <c r="D42" i="1"/>
  <c r="D41" i="1"/>
  <c r="D65" i="1"/>
  <c r="D64" i="1"/>
  <c r="D63" i="1"/>
  <c r="D62" i="1"/>
  <c r="D61" i="1"/>
  <c r="D60" i="1"/>
  <c r="D59" i="1"/>
  <c r="D58" i="1"/>
  <c r="D57" i="1"/>
  <c r="D56" i="1"/>
  <c r="D55" i="1"/>
  <c r="D54" i="1"/>
  <c r="D67" i="1"/>
  <c r="D68" i="1"/>
  <c r="D69" i="1"/>
  <c r="D70" i="1"/>
  <c r="D71" i="1"/>
  <c r="D72" i="1"/>
  <c r="D73" i="1"/>
  <c r="D74" i="1"/>
  <c r="D75" i="1"/>
  <c r="D76" i="1"/>
  <c r="D77" i="1"/>
  <c r="D78" i="1"/>
  <c r="D81" i="1"/>
  <c r="D82" i="1"/>
  <c r="D83" i="1"/>
  <c r="D84" i="1"/>
  <c r="L60" i="1" l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8" i="1" s="1"/>
  <c r="L7" i="1" s="1"/>
  <c r="L6" i="1" s="1"/>
  <c r="L5" i="1" s="1"/>
  <c r="L4" i="1" s="1"/>
  <c r="L3" i="1" s="1"/>
  <c r="L2" i="1" s="1"/>
</calcChain>
</file>

<file path=xl/sharedStrings.xml><?xml version="1.0" encoding="utf-8"?>
<sst xmlns="http://schemas.openxmlformats.org/spreadsheetml/2006/main" count="96" uniqueCount="30">
  <si>
    <t>Balance</t>
  </si>
  <si>
    <t>Notes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</si>
  <si>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</si>
  <si>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</si>
  <si>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</si>
  <si>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</si>
  <si>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</si>
  <si>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</si>
  <si>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</si>
  <si>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</si>
  <si>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</si>
  <si>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</si>
  <si>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</si>
  <si>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 xml:space="preserve">Jan </t>
  </si>
  <si>
    <t>Month</t>
  </si>
  <si>
    <t>Year</t>
  </si>
  <si>
    <t>First month with solar</t>
  </si>
  <si>
    <t>Equipment
Investment</t>
  </si>
  <si>
    <t>Additional
EV Costs</t>
  </si>
  <si>
    <t>Gas
Savings</t>
  </si>
  <si>
    <t>Transport
Savings</t>
  </si>
  <si>
    <t>Numbers in green are actuals</t>
  </si>
  <si>
    <t>Deposit paid</t>
  </si>
  <si>
    <t>Years</t>
  </si>
  <si>
    <t>Months</t>
  </si>
  <si>
    <t>Solar + Zappi EV Charger + Tesla Backup Gateway</t>
  </si>
  <si>
    <t>Electricity
Exports</t>
  </si>
  <si>
    <t>Electricity
Savings</t>
  </si>
  <si>
    <t>Tesla Powerwall installed on 24th April</t>
  </si>
  <si>
    <t>Cummulative
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</si>
</sst>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F6D00-C18D-4B0B-91B1-BA56ABB461F1}">
  <dimension ref="A1:P87"/>
  <sheetViews>
    <sheetView tabSelected="1" zoomScaleNormal="100" workbookViewId="0">
      <pane ySplit="1" topLeftCell="A61" activePane="bottomLeft" state="frozen"/>
      <selection pane="bottomLeft" activeCell="H68" sqref="H68"/>
    </sheetView>
  </sheetViews>
  <sheetFormatPr defaultRowHeight="14.4" x14ac:dyDescent="0.3"/>
  <cols>
    <col min="1" max="1" width="8.77734375" style="1" customWidth="1"/>
    <col min="2" max="2" width="8.77734375" style="2" customWidth="1"/>
    <col min="3" max="4" width="12.77734375" style="13" customWidth="1"/>
    <col min="5" max="5" width="4.77734375" style="13" customWidth="1"/>
    <col min="6" max="9" width="12.77734375" style="13" customWidth="1"/>
    <col min="10" max="10" width="4.77734375" style="13" customWidth="1"/>
    <col min="11" max="11" width="12.77734375" style="13" customWidth="1"/>
    <col min="12" max="12" width="12.77734375" style="14" customWidth="1"/>
    <col min="13" max="14" width="8.77734375" style="15" customWidth="1"/>
    <col min="15" max="15" width="4.77734375" style="14" customWidth="1"/>
    <col min="16" max="16" width="56.5546875" style="11" customWidth="1"/>
    <col min="17" max="16384" width="8.88671875" style="16"/>
  </cols>
  <sheetData>
    <row r="1" spans="1:16" s="6" customFormat="1" ht="28.8" x14ac:dyDescent="0.3">
      <c r="A1" s="1" t="s">
        <v>15</v>
      </c>
      <c r="B1" s="2" t="s">
        <v>14</v>
      </c>
      <c r="C1" s="3" t="s">
        <v>17</v>
      </c>
      <c r="D1" s="3" t="s">
        <v>18</v>
      </c>
      <c r="E1" s="4"/>
      <c r="F1" s="3" t="s">
        <v>27</v>
      </c>
      <c r="G1" s="3" t="s">
        <v>26</v>
      </c>
      <c r="H1" s="3" t="s">
        <v>19</v>
      </c>
      <c r="I1" s="3" t="s">
        <v>20</v>
      </c>
      <c r="J1" s="4"/>
      <c r="K1" s="3" t="s">
        <v>29</v>
      </c>
      <c r="L1" s="5" t="s">
        <v>0</v>
      </c>
      <c r="M1" s="6" t="s">
        <v>23</v>
      </c>
      <c r="N1" s="6" t="s">
        <v>24</v>
      </c>
      <c r="O1" s="5"/>
      <c r="P1" s="7" t="s">
        <v>1</v>
      </c>
    </row>
    <row r="2" spans="1:16" x14ac:dyDescent="0.3">
      <c r="A2" s="1">
        <v>2028</v>
      </c>
      <c r="B2" s="2" t="s">
        <v>2</v>
      </c>
      <c r="C2" s="12"/>
      <c r="D2" s="13">
        <f t="shared" ref="D2:D13" si="0">1840/36</f>
        <v>51.111111111111114</v>
      </c>
      <c r="F2" s="13">
        <v>40</v>
      </c>
      <c r="G2" s="13">
        <v>10</v>
      </c>
      <c r="H2" s="13">
        <v>70</v>
      </c>
      <c r="I2" s="13">
        <v>145</v>
      </c>
      <c r="K2" s="13">
        <f t="shared" ref="K2:K65" si="1">SUM(F2:I2)+K3</f>
        <v>25916.99</v>
      </c>
      <c r="L2" s="14">
        <f t="shared" ref="L2:L65" si="2">-C2-D2+F2+G2+H2+I2+L3</f>
        <v>757.22444444444454</v>
      </c>
      <c r="M2" s="15">
        <v>6</v>
      </c>
      <c r="N2" s="15">
        <v>2</v>
      </c>
      <c r="P2" s="8"/>
    </row>
    <row r="3" spans="1:16" x14ac:dyDescent="0.3">
      <c r="A3" s="1">
        <v>2028</v>
      </c>
      <c r="B3" s="2" t="s">
        <v>3</v>
      </c>
      <c r="C3" s="12"/>
      <c r="D3" s="13">
        <f t="shared" si="0"/>
        <v>51.111111111111114</v>
      </c>
      <c r="F3" s="13">
        <v>50</v>
      </c>
      <c r="G3" s="13">
        <v>20</v>
      </c>
      <c r="H3" s="13">
        <v>60</v>
      </c>
      <c r="I3" s="13">
        <v>145</v>
      </c>
      <c r="K3" s="13">
        <f t="shared" si="1"/>
        <v>25651.99</v>
      </c>
      <c r="L3" s="14">
        <f t="shared" si="2"/>
        <v>543.33555555555563</v>
      </c>
      <c r="M3" s="15">
        <v>6</v>
      </c>
      <c r="N3" s="15">
        <v>1</v>
      </c>
      <c r="P3" s="8"/>
    </row>
    <row r="4" spans="1:16" x14ac:dyDescent="0.3">
      <c r="A4" s="1">
        <v>2028</v>
      </c>
      <c r="B4" s="2" t="s">
        <v>4</v>
      </c>
      <c r="C4" s="12"/>
      <c r="D4" s="13">
        <f t="shared" si="0"/>
        <v>51.111111111111114</v>
      </c>
      <c r="F4" s="13">
        <v>80</v>
      </c>
      <c r="G4" s="13">
        <v>40</v>
      </c>
      <c r="H4" s="13">
        <v>50</v>
      </c>
      <c r="I4" s="13">
        <v>145</v>
      </c>
      <c r="K4" s="13">
        <f t="shared" si="1"/>
        <v>25376.99</v>
      </c>
      <c r="L4" s="14">
        <f t="shared" si="2"/>
        <v>319.44666666666672</v>
      </c>
      <c r="M4" s="15">
        <v>6</v>
      </c>
      <c r="N4" s="15">
        <v>0</v>
      </c>
      <c r="P4" s="8"/>
    </row>
    <row r="5" spans="1:16" x14ac:dyDescent="0.3">
      <c r="A5" s="1">
        <v>2028</v>
      </c>
      <c r="B5" s="2" t="s">
        <v>5</v>
      </c>
      <c r="C5" s="12"/>
      <c r="D5" s="13">
        <f t="shared" si="0"/>
        <v>51.111111111111114</v>
      </c>
      <c r="F5" s="13">
        <v>95</v>
      </c>
      <c r="G5" s="13">
        <v>80</v>
      </c>
      <c r="H5" s="13">
        <v>30</v>
      </c>
      <c r="I5" s="13">
        <v>145</v>
      </c>
      <c r="K5" s="13">
        <f t="shared" si="1"/>
        <v>25061.99</v>
      </c>
      <c r="L5" s="14">
        <f t="shared" si="2"/>
        <v>55.557777777777801</v>
      </c>
      <c r="M5" s="15">
        <v>5</v>
      </c>
      <c r="N5" s="15">
        <v>11</v>
      </c>
      <c r="P5" s="8"/>
    </row>
    <row r="6" spans="1:16" x14ac:dyDescent="0.3">
      <c r="A6" s="1">
        <v>2028</v>
      </c>
      <c r="B6" s="2" t="s">
        <v>6</v>
      </c>
      <c r="C6" s="12"/>
      <c r="D6" s="13">
        <f t="shared" si="0"/>
        <v>51.111111111111114</v>
      </c>
      <c r="F6" s="13">
        <v>95</v>
      </c>
      <c r="G6" s="13">
        <v>100</v>
      </c>
      <c r="H6" s="13">
        <v>30</v>
      </c>
      <c r="I6" s="13">
        <v>145</v>
      </c>
      <c r="K6" s="13">
        <f t="shared" si="1"/>
        <v>24711.99</v>
      </c>
      <c r="L6" s="14">
        <f t="shared" si="2"/>
        <v>-243.33111111111111</v>
      </c>
      <c r="M6" s="15">
        <v>5</v>
      </c>
      <c r="N6" s="15">
        <v>10</v>
      </c>
      <c r="P6" s="8"/>
    </row>
    <row r="7" spans="1:16" x14ac:dyDescent="0.3">
      <c r="A7" s="1">
        <v>2028</v>
      </c>
      <c r="B7" s="2" t="s">
        <v>7</v>
      </c>
      <c r="C7" s="12"/>
      <c r="D7" s="13">
        <f t="shared" si="0"/>
        <v>51.111111111111114</v>
      </c>
      <c r="F7" s="13">
        <v>95</v>
      </c>
      <c r="G7" s="13">
        <v>100</v>
      </c>
      <c r="H7" s="13">
        <v>30</v>
      </c>
      <c r="I7" s="13">
        <v>145</v>
      </c>
      <c r="K7" s="13">
        <f t="shared" si="1"/>
        <v>24341.99</v>
      </c>
      <c r="L7" s="14">
        <f t="shared" si="2"/>
        <v>-562.22</v>
      </c>
      <c r="M7" s="15">
        <v>5</v>
      </c>
      <c r="N7" s="15">
        <v>9</v>
      </c>
      <c r="P7" s="8"/>
    </row>
    <row r="8" spans="1:16" x14ac:dyDescent="0.3">
      <c r="A8" s="1">
        <v>2028</v>
      </c>
      <c r="B8" s="2" t="s">
        <v>8</v>
      </c>
      <c r="C8" s="12"/>
      <c r="D8" s="13">
        <f t="shared" si="0"/>
        <v>51.111111111111114</v>
      </c>
      <c r="F8" s="13">
        <v>95</v>
      </c>
      <c r="G8" s="13">
        <v>100</v>
      </c>
      <c r="H8" s="13">
        <v>30</v>
      </c>
      <c r="I8" s="13">
        <v>145</v>
      </c>
      <c r="K8" s="13">
        <f t="shared" si="1"/>
        <v>23971.99</v>
      </c>
      <c r="L8" s="14">
        <f t="shared" si="2"/>
        <v>-881.10888888888894</v>
      </c>
      <c r="M8" s="15">
        <v>5</v>
      </c>
      <c r="N8" s="15">
        <v>8</v>
      </c>
    </row>
    <row r="9" spans="1:16" x14ac:dyDescent="0.3">
      <c r="A9" s="1">
        <v>2028</v>
      </c>
      <c r="B9" s="2" t="s">
        <v>9</v>
      </c>
      <c r="C9" s="12"/>
      <c r="D9" s="13">
        <f t="shared" si="0"/>
        <v>51.111111111111114</v>
      </c>
      <c r="F9" s="13">
        <v>94</v>
      </c>
      <c r="G9" s="13">
        <v>100</v>
      </c>
      <c r="H9" s="13">
        <v>30</v>
      </c>
      <c r="I9" s="13">
        <v>145</v>
      </c>
      <c r="K9" s="13">
        <f t="shared" si="1"/>
        <v>23601.99</v>
      </c>
      <c r="L9" s="14">
        <f t="shared" si="2"/>
        <v>-1199.9977777777779</v>
      </c>
      <c r="M9" s="15">
        <v>5</v>
      </c>
      <c r="N9" s="15">
        <v>7</v>
      </c>
      <c r="P9" s="9"/>
    </row>
    <row r="10" spans="1:16" x14ac:dyDescent="0.3">
      <c r="A10" s="1">
        <v>2028</v>
      </c>
      <c r="B10" s="2" t="s">
        <v>10</v>
      </c>
      <c r="C10" s="12"/>
      <c r="D10" s="13">
        <f t="shared" si="0"/>
        <v>51.111111111111114</v>
      </c>
      <c r="F10" s="13">
        <v>90</v>
      </c>
      <c r="G10" s="13">
        <v>80</v>
      </c>
      <c r="H10" s="13">
        <v>30</v>
      </c>
      <c r="I10" s="13">
        <v>145</v>
      </c>
      <c r="K10" s="13">
        <f t="shared" si="1"/>
        <v>23232.99</v>
      </c>
      <c r="L10" s="14">
        <f t="shared" si="2"/>
        <v>-1517.8866666666668</v>
      </c>
      <c r="M10" s="15">
        <v>5</v>
      </c>
      <c r="N10" s="15">
        <v>6</v>
      </c>
      <c r="P10" s="8"/>
    </row>
    <row r="11" spans="1:16" x14ac:dyDescent="0.3">
      <c r="A11" s="1">
        <v>2028</v>
      </c>
      <c r="B11" s="2" t="s">
        <v>11</v>
      </c>
      <c r="C11" s="12"/>
      <c r="D11" s="13">
        <f t="shared" si="0"/>
        <v>51.111111111111114</v>
      </c>
      <c r="F11" s="13">
        <v>80</v>
      </c>
      <c r="G11" s="13">
        <v>40</v>
      </c>
      <c r="H11" s="13">
        <v>50</v>
      </c>
      <c r="I11" s="13">
        <v>145</v>
      </c>
      <c r="K11" s="13">
        <f t="shared" si="1"/>
        <v>22887.99</v>
      </c>
      <c r="L11" s="14">
        <f t="shared" si="2"/>
        <v>-1811.7755555555557</v>
      </c>
      <c r="M11" s="15">
        <v>5</v>
      </c>
      <c r="N11" s="15">
        <v>5</v>
      </c>
      <c r="P11" s="8"/>
    </row>
    <row r="12" spans="1:16" x14ac:dyDescent="0.3">
      <c r="A12" s="1">
        <v>2028</v>
      </c>
      <c r="B12" s="2" t="s">
        <v>12</v>
      </c>
      <c r="C12" s="12"/>
      <c r="D12" s="13">
        <f t="shared" si="0"/>
        <v>51.111111111111114</v>
      </c>
      <c r="F12" s="13">
        <v>60</v>
      </c>
      <c r="G12" s="13">
        <v>20</v>
      </c>
      <c r="H12" s="13">
        <v>60</v>
      </c>
      <c r="I12" s="13">
        <v>145</v>
      </c>
      <c r="K12" s="13">
        <f t="shared" si="1"/>
        <v>22572.99</v>
      </c>
      <c r="L12" s="14">
        <f t="shared" si="2"/>
        <v>-2075.6644444444446</v>
      </c>
      <c r="M12" s="15">
        <v>5</v>
      </c>
      <c r="N12" s="15">
        <v>4</v>
      </c>
      <c r="P12" s="8"/>
    </row>
    <row r="13" spans="1:16" x14ac:dyDescent="0.3">
      <c r="A13" s="1">
        <v>2028</v>
      </c>
      <c r="B13" s="2" t="s">
        <v>13</v>
      </c>
      <c r="C13" s="12"/>
      <c r="D13" s="13">
        <f t="shared" si="0"/>
        <v>51.111111111111114</v>
      </c>
      <c r="F13" s="13">
        <v>66</v>
      </c>
      <c r="G13" s="13">
        <v>10</v>
      </c>
      <c r="H13" s="13">
        <v>70</v>
      </c>
      <c r="I13" s="13">
        <v>145</v>
      </c>
      <c r="K13" s="13">
        <f t="shared" si="1"/>
        <v>22287.99</v>
      </c>
      <c r="L13" s="14">
        <f t="shared" si="2"/>
        <v>-2309.5533333333333</v>
      </c>
      <c r="M13" s="15">
        <v>5</v>
      </c>
      <c r="N13" s="15">
        <v>3</v>
      </c>
      <c r="P13" s="8"/>
    </row>
    <row r="14" spans="1:16" x14ac:dyDescent="0.3">
      <c r="C14" s="12"/>
      <c r="K14" s="13">
        <f t="shared" si="1"/>
        <v>21996.99</v>
      </c>
      <c r="L14" s="14">
        <f t="shared" si="2"/>
        <v>-2549.442222222222</v>
      </c>
      <c r="P14" s="8"/>
    </row>
    <row r="15" spans="1:16" x14ac:dyDescent="0.3">
      <c r="A15" s="1">
        <v>2027</v>
      </c>
      <c r="B15" s="2" t="s">
        <v>2</v>
      </c>
      <c r="C15" s="12"/>
      <c r="D15" s="13">
        <f t="shared" ref="D15:D26" si="3">1840/36</f>
        <v>51.111111111111114</v>
      </c>
      <c r="F15" s="13">
        <v>40</v>
      </c>
      <c r="G15" s="13">
        <v>20</v>
      </c>
      <c r="H15" s="13">
        <v>70</v>
      </c>
      <c r="I15" s="13">
        <v>145</v>
      </c>
      <c r="K15" s="13">
        <f t="shared" si="1"/>
        <v>21996.99</v>
      </c>
      <c r="L15" s="14">
        <f t="shared" si="2"/>
        <v>-2549.442222222222</v>
      </c>
      <c r="M15" s="15">
        <v>5</v>
      </c>
      <c r="N15" s="15">
        <v>2</v>
      </c>
      <c r="P15" s="8"/>
    </row>
    <row r="16" spans="1:16" x14ac:dyDescent="0.3">
      <c r="A16" s="1">
        <v>2027</v>
      </c>
      <c r="B16" s="2" t="s">
        <v>3</v>
      </c>
      <c r="C16" s="12"/>
      <c r="D16" s="13">
        <f t="shared" si="3"/>
        <v>51.111111111111114</v>
      </c>
      <c r="F16" s="13">
        <v>50</v>
      </c>
      <c r="G16" s="13">
        <v>20</v>
      </c>
      <c r="H16" s="13">
        <v>60</v>
      </c>
      <c r="I16" s="13">
        <v>145</v>
      </c>
      <c r="K16" s="13">
        <f t="shared" si="1"/>
        <v>21721.99</v>
      </c>
      <c r="L16" s="14">
        <f t="shared" si="2"/>
        <v>-2773.3311111111107</v>
      </c>
      <c r="M16" s="15">
        <v>5</v>
      </c>
      <c r="N16" s="15">
        <v>1</v>
      </c>
      <c r="P16" s="8"/>
    </row>
    <row r="17" spans="1:16" x14ac:dyDescent="0.3">
      <c r="A17" s="1">
        <v>2027</v>
      </c>
      <c r="B17" s="2" t="s">
        <v>4</v>
      </c>
      <c r="C17" s="12"/>
      <c r="D17" s="13">
        <f t="shared" si="3"/>
        <v>51.111111111111114</v>
      </c>
      <c r="F17" s="13">
        <v>80</v>
      </c>
      <c r="G17" s="13">
        <v>60</v>
      </c>
      <c r="H17" s="13">
        <v>50</v>
      </c>
      <c r="I17" s="13">
        <v>145</v>
      </c>
      <c r="K17" s="13">
        <f t="shared" si="1"/>
        <v>21446.99</v>
      </c>
      <c r="L17" s="14">
        <f t="shared" si="2"/>
        <v>-2997.2199999999993</v>
      </c>
      <c r="M17" s="15">
        <v>5</v>
      </c>
      <c r="N17" s="15">
        <v>0</v>
      </c>
      <c r="P17" s="8"/>
    </row>
    <row r="18" spans="1:16" x14ac:dyDescent="0.3">
      <c r="A18" s="1">
        <v>2027</v>
      </c>
      <c r="B18" s="2" t="s">
        <v>5</v>
      </c>
      <c r="C18" s="12"/>
      <c r="D18" s="13">
        <f t="shared" si="3"/>
        <v>51.111111111111114</v>
      </c>
      <c r="F18" s="13">
        <v>95</v>
      </c>
      <c r="G18" s="13">
        <v>120</v>
      </c>
      <c r="H18" s="13">
        <v>30</v>
      </c>
      <c r="I18" s="13">
        <v>145</v>
      </c>
      <c r="K18" s="13">
        <f t="shared" si="1"/>
        <v>21111.99</v>
      </c>
      <c r="L18" s="14">
        <f t="shared" si="2"/>
        <v>-3281.108888888888</v>
      </c>
      <c r="M18" s="15">
        <v>4</v>
      </c>
      <c r="N18" s="15">
        <v>11</v>
      </c>
      <c r="P18" s="8"/>
    </row>
    <row r="19" spans="1:16" x14ac:dyDescent="0.3">
      <c r="A19" s="1">
        <v>2027</v>
      </c>
      <c r="B19" s="2" t="s">
        <v>6</v>
      </c>
      <c r="C19" s="12"/>
      <c r="D19" s="13">
        <f t="shared" si="3"/>
        <v>51.111111111111114</v>
      </c>
      <c r="F19" s="13">
        <v>95</v>
      </c>
      <c r="G19" s="13">
        <v>170</v>
      </c>
      <c r="H19" s="13">
        <v>30</v>
      </c>
      <c r="I19" s="13">
        <v>145</v>
      </c>
      <c r="K19" s="13">
        <f t="shared" si="1"/>
        <v>20721.990000000002</v>
      </c>
      <c r="L19" s="14">
        <f t="shared" si="2"/>
        <v>-3619.9977777777767</v>
      </c>
      <c r="M19" s="15">
        <v>4</v>
      </c>
      <c r="N19" s="15">
        <v>10</v>
      </c>
      <c r="P19" s="8"/>
    </row>
    <row r="20" spans="1:16" x14ac:dyDescent="0.3">
      <c r="A20" s="1">
        <v>2027</v>
      </c>
      <c r="B20" s="2" t="s">
        <v>7</v>
      </c>
      <c r="C20" s="12"/>
      <c r="D20" s="13">
        <f t="shared" si="3"/>
        <v>51.111111111111114</v>
      </c>
      <c r="F20" s="13">
        <v>95</v>
      </c>
      <c r="G20" s="13">
        <v>170</v>
      </c>
      <c r="H20" s="13">
        <v>30</v>
      </c>
      <c r="I20" s="13">
        <v>145</v>
      </c>
      <c r="K20" s="13">
        <f t="shared" si="1"/>
        <v>20281.990000000002</v>
      </c>
      <c r="L20" s="14">
        <f t="shared" si="2"/>
        <v>-4008.8866666666654</v>
      </c>
      <c r="M20" s="15">
        <v>4</v>
      </c>
      <c r="N20" s="15">
        <v>9</v>
      </c>
      <c r="P20" s="8"/>
    </row>
    <row r="21" spans="1:16" x14ac:dyDescent="0.3">
      <c r="A21" s="1">
        <v>2027</v>
      </c>
      <c r="B21" s="2" t="s">
        <v>8</v>
      </c>
      <c r="C21" s="12"/>
      <c r="D21" s="13">
        <f t="shared" si="3"/>
        <v>51.111111111111114</v>
      </c>
      <c r="F21" s="13">
        <v>95</v>
      </c>
      <c r="G21" s="13">
        <v>190</v>
      </c>
      <c r="H21" s="13">
        <v>30</v>
      </c>
      <c r="I21" s="13">
        <v>145</v>
      </c>
      <c r="K21" s="13">
        <f t="shared" si="1"/>
        <v>19841.990000000002</v>
      </c>
      <c r="L21" s="14">
        <f t="shared" si="2"/>
        <v>-4397.7755555555541</v>
      </c>
      <c r="M21" s="15">
        <v>4</v>
      </c>
      <c r="N21" s="15">
        <v>8</v>
      </c>
    </row>
    <row r="22" spans="1:16" x14ac:dyDescent="0.3">
      <c r="A22" s="1">
        <v>2027</v>
      </c>
      <c r="B22" s="2" t="s">
        <v>9</v>
      </c>
      <c r="C22" s="12"/>
      <c r="D22" s="13">
        <f t="shared" si="3"/>
        <v>51.111111111111114</v>
      </c>
      <c r="F22" s="13">
        <v>94</v>
      </c>
      <c r="G22" s="13">
        <v>192</v>
      </c>
      <c r="H22" s="13">
        <v>30</v>
      </c>
      <c r="I22" s="13">
        <v>145</v>
      </c>
      <c r="K22" s="13">
        <f t="shared" si="1"/>
        <v>19381.990000000002</v>
      </c>
      <c r="L22" s="14">
        <f t="shared" si="2"/>
        <v>-4806.6644444444428</v>
      </c>
      <c r="M22" s="15">
        <v>4</v>
      </c>
      <c r="N22" s="15">
        <v>7</v>
      </c>
      <c r="P22" s="9"/>
    </row>
    <row r="23" spans="1:16" x14ac:dyDescent="0.3">
      <c r="A23" s="1">
        <v>2027</v>
      </c>
      <c r="B23" s="2" t="s">
        <v>10</v>
      </c>
      <c r="C23" s="12"/>
      <c r="D23" s="13">
        <f t="shared" si="3"/>
        <v>51.111111111111114</v>
      </c>
      <c r="F23" s="13">
        <v>90</v>
      </c>
      <c r="G23" s="13">
        <v>80</v>
      </c>
      <c r="H23" s="13">
        <v>30</v>
      </c>
      <c r="I23" s="13">
        <v>145</v>
      </c>
      <c r="K23" s="13">
        <f t="shared" si="1"/>
        <v>18920.990000000002</v>
      </c>
      <c r="L23" s="14">
        <f t="shared" si="2"/>
        <v>-5216.5533333333315</v>
      </c>
      <c r="M23" s="15">
        <v>4</v>
      </c>
      <c r="N23" s="15">
        <v>6</v>
      </c>
      <c r="P23" s="8"/>
    </row>
    <row r="24" spans="1:16" x14ac:dyDescent="0.3">
      <c r="A24" s="1">
        <v>2027</v>
      </c>
      <c r="B24" s="2" t="s">
        <v>11</v>
      </c>
      <c r="C24" s="12"/>
      <c r="D24" s="13">
        <f t="shared" si="3"/>
        <v>51.111111111111114</v>
      </c>
      <c r="F24" s="13">
        <v>80</v>
      </c>
      <c r="G24" s="13">
        <v>40</v>
      </c>
      <c r="H24" s="13">
        <v>50</v>
      </c>
      <c r="I24" s="13">
        <v>145</v>
      </c>
      <c r="K24" s="13">
        <f t="shared" si="1"/>
        <v>18575.990000000002</v>
      </c>
      <c r="L24" s="14">
        <f t="shared" si="2"/>
        <v>-5510.4422222222202</v>
      </c>
      <c r="M24" s="15">
        <v>4</v>
      </c>
      <c r="N24" s="15">
        <v>5</v>
      </c>
      <c r="P24" s="8"/>
    </row>
    <row r="25" spans="1:16" x14ac:dyDescent="0.3">
      <c r="A25" s="1">
        <v>2027</v>
      </c>
      <c r="B25" s="2" t="s">
        <v>12</v>
      </c>
      <c r="C25" s="12"/>
      <c r="D25" s="13">
        <f t="shared" si="3"/>
        <v>51.111111111111114</v>
      </c>
      <c r="F25" s="13">
        <v>60</v>
      </c>
      <c r="G25" s="13">
        <v>20</v>
      </c>
      <c r="H25" s="13">
        <v>60</v>
      </c>
      <c r="I25" s="13">
        <v>145</v>
      </c>
      <c r="K25" s="13">
        <f t="shared" si="1"/>
        <v>18260.990000000002</v>
      </c>
      <c r="L25" s="14">
        <f t="shared" si="2"/>
        <v>-5774.3311111111088</v>
      </c>
      <c r="M25" s="15">
        <v>4</v>
      </c>
      <c r="N25" s="15">
        <v>4</v>
      </c>
      <c r="P25" s="8"/>
    </row>
    <row r="26" spans="1:16" x14ac:dyDescent="0.3">
      <c r="A26" s="1">
        <v>2027</v>
      </c>
      <c r="B26" s="2" t="s">
        <v>13</v>
      </c>
      <c r="C26" s="12"/>
      <c r="D26" s="13">
        <f t="shared" si="3"/>
        <v>51.111111111111114</v>
      </c>
      <c r="F26" s="13">
        <v>66</v>
      </c>
      <c r="G26" s="13">
        <v>10</v>
      </c>
      <c r="H26" s="13">
        <v>70</v>
      </c>
      <c r="I26" s="13">
        <v>145</v>
      </c>
      <c r="K26" s="13">
        <f t="shared" si="1"/>
        <v>17975.990000000002</v>
      </c>
      <c r="L26" s="14">
        <f t="shared" si="2"/>
        <v>-6008.2199999999975</v>
      </c>
      <c r="M26" s="15">
        <v>4</v>
      </c>
      <c r="N26" s="15">
        <v>3</v>
      </c>
      <c r="P26" s="8"/>
    </row>
    <row r="27" spans="1:16" x14ac:dyDescent="0.3">
      <c r="C27" s="12"/>
      <c r="K27" s="13">
        <f t="shared" si="1"/>
        <v>17684.990000000002</v>
      </c>
      <c r="L27" s="14">
        <f t="shared" si="2"/>
        <v>-6248.1088888888862</v>
      </c>
      <c r="P27" s="8"/>
    </row>
    <row r="28" spans="1:16" x14ac:dyDescent="0.3">
      <c r="A28" s="1">
        <v>2026</v>
      </c>
      <c r="B28" s="2" t="s">
        <v>2</v>
      </c>
      <c r="C28" s="12"/>
      <c r="D28" s="13">
        <f t="shared" ref="D28:D39" si="4">1840/36</f>
        <v>51.111111111111114</v>
      </c>
      <c r="F28" s="13">
        <v>40</v>
      </c>
      <c r="G28" s="13">
        <v>20</v>
      </c>
      <c r="H28" s="13">
        <v>70</v>
      </c>
      <c r="I28" s="13">
        <v>145</v>
      </c>
      <c r="K28" s="13">
        <f t="shared" si="1"/>
        <v>17684.990000000002</v>
      </c>
      <c r="L28" s="14">
        <f t="shared" si="2"/>
        <v>-6248.1088888888862</v>
      </c>
      <c r="M28" s="15">
        <v>4</v>
      </c>
      <c r="N28" s="15">
        <v>2</v>
      </c>
      <c r="P28" s="8"/>
    </row>
    <row r="29" spans="1:16" x14ac:dyDescent="0.3">
      <c r="A29" s="1">
        <v>2026</v>
      </c>
      <c r="B29" s="2" t="s">
        <v>3</v>
      </c>
      <c r="C29" s="12"/>
      <c r="D29" s="13">
        <f t="shared" si="4"/>
        <v>51.111111111111114</v>
      </c>
      <c r="F29" s="13">
        <v>50</v>
      </c>
      <c r="G29" s="13">
        <v>20</v>
      </c>
      <c r="H29" s="13">
        <v>60</v>
      </c>
      <c r="I29" s="13">
        <v>145</v>
      </c>
      <c r="K29" s="13">
        <f t="shared" si="1"/>
        <v>17409.990000000002</v>
      </c>
      <c r="L29" s="14">
        <f t="shared" si="2"/>
        <v>-6471.9977777777749</v>
      </c>
      <c r="M29" s="15">
        <v>4</v>
      </c>
      <c r="N29" s="15">
        <v>1</v>
      </c>
      <c r="P29" s="8"/>
    </row>
    <row r="30" spans="1:16" x14ac:dyDescent="0.3">
      <c r="A30" s="1">
        <v>2026</v>
      </c>
      <c r="B30" s="2" t="s">
        <v>4</v>
      </c>
      <c r="C30" s="12"/>
      <c r="D30" s="13">
        <f t="shared" si="4"/>
        <v>51.111111111111114</v>
      </c>
      <c r="F30" s="13">
        <v>80</v>
      </c>
      <c r="G30" s="13">
        <v>60</v>
      </c>
      <c r="H30" s="13">
        <v>50</v>
      </c>
      <c r="I30" s="13">
        <v>145</v>
      </c>
      <c r="K30" s="13">
        <f t="shared" si="1"/>
        <v>17134.990000000002</v>
      </c>
      <c r="L30" s="14">
        <f t="shared" si="2"/>
        <v>-6695.8866666666636</v>
      </c>
      <c r="M30" s="15">
        <v>3</v>
      </c>
      <c r="N30" s="15">
        <v>0</v>
      </c>
      <c r="P30" s="8"/>
    </row>
    <row r="31" spans="1:16" x14ac:dyDescent="0.3">
      <c r="A31" s="1">
        <v>2026</v>
      </c>
      <c r="B31" s="2" t="s">
        <v>5</v>
      </c>
      <c r="C31" s="12"/>
      <c r="D31" s="13">
        <f t="shared" si="4"/>
        <v>51.111111111111114</v>
      </c>
      <c r="F31" s="13">
        <v>95</v>
      </c>
      <c r="G31" s="13">
        <v>120</v>
      </c>
      <c r="H31" s="13">
        <v>30</v>
      </c>
      <c r="I31" s="13">
        <v>145</v>
      </c>
      <c r="K31" s="13">
        <f t="shared" si="1"/>
        <v>16799.990000000002</v>
      </c>
      <c r="L31" s="14">
        <f t="shared" si="2"/>
        <v>-6979.7755555555523</v>
      </c>
      <c r="M31" s="15">
        <v>3</v>
      </c>
      <c r="N31" s="15">
        <v>11</v>
      </c>
      <c r="P31" s="8"/>
    </row>
    <row r="32" spans="1:16" x14ac:dyDescent="0.3">
      <c r="A32" s="1">
        <v>2026</v>
      </c>
      <c r="B32" s="2" t="s">
        <v>6</v>
      </c>
      <c r="C32" s="12"/>
      <c r="D32" s="13">
        <f t="shared" si="4"/>
        <v>51.111111111111114</v>
      </c>
      <c r="F32" s="13">
        <v>95</v>
      </c>
      <c r="G32" s="13">
        <v>170</v>
      </c>
      <c r="H32" s="13">
        <v>30</v>
      </c>
      <c r="I32" s="13">
        <v>145</v>
      </c>
      <c r="K32" s="13">
        <f t="shared" si="1"/>
        <v>16409.990000000002</v>
      </c>
      <c r="L32" s="14">
        <f t="shared" si="2"/>
        <v>-7318.664444444441</v>
      </c>
      <c r="M32" s="15">
        <v>3</v>
      </c>
      <c r="N32" s="15">
        <v>10</v>
      </c>
      <c r="P32" s="8"/>
    </row>
    <row r="33" spans="1:16" x14ac:dyDescent="0.3">
      <c r="A33" s="1">
        <v>2026</v>
      </c>
      <c r="B33" s="2" t="s">
        <v>7</v>
      </c>
      <c r="C33" s="12"/>
      <c r="D33" s="13">
        <f t="shared" si="4"/>
        <v>51.111111111111114</v>
      </c>
      <c r="F33" s="13">
        <v>95</v>
      </c>
      <c r="G33" s="13">
        <v>170</v>
      </c>
      <c r="H33" s="13">
        <v>30</v>
      </c>
      <c r="I33" s="13">
        <v>145</v>
      </c>
      <c r="K33" s="13">
        <f t="shared" si="1"/>
        <v>15969.990000000002</v>
      </c>
      <c r="L33" s="14">
        <f t="shared" si="2"/>
        <v>-7707.5533333333296</v>
      </c>
      <c r="M33" s="15">
        <v>3</v>
      </c>
      <c r="N33" s="15">
        <v>9</v>
      </c>
      <c r="P33" s="8"/>
    </row>
    <row r="34" spans="1:16" x14ac:dyDescent="0.3">
      <c r="A34" s="1">
        <v>2026</v>
      </c>
      <c r="B34" s="2" t="s">
        <v>8</v>
      </c>
      <c r="C34" s="12"/>
      <c r="D34" s="13">
        <f t="shared" si="4"/>
        <v>51.111111111111114</v>
      </c>
      <c r="F34" s="13">
        <v>95</v>
      </c>
      <c r="G34" s="13">
        <v>190</v>
      </c>
      <c r="H34" s="13">
        <v>30</v>
      </c>
      <c r="I34" s="13">
        <v>145</v>
      </c>
      <c r="K34" s="13">
        <f t="shared" si="1"/>
        <v>15529.990000000002</v>
      </c>
      <c r="L34" s="14">
        <f t="shared" si="2"/>
        <v>-8096.4422222222183</v>
      </c>
      <c r="M34" s="15">
        <v>3</v>
      </c>
      <c r="N34" s="15">
        <v>8</v>
      </c>
    </row>
    <row r="35" spans="1:16" x14ac:dyDescent="0.3">
      <c r="A35" s="1">
        <v>2026</v>
      </c>
      <c r="B35" s="2" t="s">
        <v>9</v>
      </c>
      <c r="C35" s="12"/>
      <c r="D35" s="13">
        <f t="shared" si="4"/>
        <v>51.111111111111114</v>
      </c>
      <c r="F35" s="13">
        <v>94</v>
      </c>
      <c r="G35" s="13">
        <v>192</v>
      </c>
      <c r="H35" s="13">
        <v>30</v>
      </c>
      <c r="I35" s="13">
        <v>145</v>
      </c>
      <c r="K35" s="13">
        <f t="shared" si="1"/>
        <v>15069.990000000002</v>
      </c>
      <c r="L35" s="14">
        <f t="shared" si="2"/>
        <v>-8505.331111111107</v>
      </c>
      <c r="M35" s="15">
        <v>3</v>
      </c>
      <c r="N35" s="15">
        <v>7</v>
      </c>
    </row>
    <row r="36" spans="1:16" x14ac:dyDescent="0.3">
      <c r="A36" s="1">
        <v>2026</v>
      </c>
      <c r="B36" s="2" t="s">
        <v>10</v>
      </c>
      <c r="C36" s="12"/>
      <c r="D36" s="13">
        <f t="shared" si="4"/>
        <v>51.111111111111114</v>
      </c>
      <c r="F36" s="13">
        <v>90</v>
      </c>
      <c r="G36" s="13">
        <v>80</v>
      </c>
      <c r="H36" s="13">
        <v>30</v>
      </c>
      <c r="I36" s="13">
        <v>145</v>
      </c>
      <c r="K36" s="13">
        <f t="shared" si="1"/>
        <v>14608.990000000002</v>
      </c>
      <c r="L36" s="14">
        <f t="shared" si="2"/>
        <v>-8915.2199999999957</v>
      </c>
      <c r="M36" s="15">
        <v>3</v>
      </c>
      <c r="N36" s="15">
        <v>6</v>
      </c>
      <c r="P36" s="8"/>
    </row>
    <row r="37" spans="1:16" x14ac:dyDescent="0.3">
      <c r="A37" s="1">
        <v>2026</v>
      </c>
      <c r="B37" s="2" t="s">
        <v>11</v>
      </c>
      <c r="C37" s="12"/>
      <c r="D37" s="13">
        <f t="shared" si="4"/>
        <v>51.111111111111114</v>
      </c>
      <c r="F37" s="13">
        <v>80</v>
      </c>
      <c r="G37" s="13">
        <v>40</v>
      </c>
      <c r="H37" s="13">
        <v>50</v>
      </c>
      <c r="I37" s="13">
        <v>145</v>
      </c>
      <c r="K37" s="13">
        <f t="shared" si="1"/>
        <v>14263.990000000002</v>
      </c>
      <c r="L37" s="14">
        <f t="shared" si="2"/>
        <v>-9209.1088888888844</v>
      </c>
      <c r="M37" s="15">
        <v>3</v>
      </c>
      <c r="N37" s="15">
        <v>5</v>
      </c>
      <c r="P37" s="9"/>
    </row>
    <row r="38" spans="1:16" x14ac:dyDescent="0.3">
      <c r="A38" s="1">
        <v>2026</v>
      </c>
      <c r="B38" s="2" t="s">
        <v>12</v>
      </c>
      <c r="C38" s="12"/>
      <c r="D38" s="13">
        <f t="shared" si="4"/>
        <v>51.111111111111114</v>
      </c>
      <c r="F38" s="13">
        <v>60</v>
      </c>
      <c r="G38" s="13">
        <v>20</v>
      </c>
      <c r="H38" s="13">
        <v>60</v>
      </c>
      <c r="I38" s="13">
        <v>145</v>
      </c>
      <c r="K38" s="13">
        <f t="shared" si="1"/>
        <v>13948.990000000002</v>
      </c>
      <c r="L38" s="14">
        <f t="shared" si="2"/>
        <v>-9472.9977777777731</v>
      </c>
      <c r="M38" s="15">
        <v>3</v>
      </c>
      <c r="N38" s="15">
        <v>4</v>
      </c>
      <c r="P38" s="8"/>
    </row>
    <row r="39" spans="1:16" x14ac:dyDescent="0.3">
      <c r="A39" s="1">
        <v>2026</v>
      </c>
      <c r="B39" s="2" t="s">
        <v>13</v>
      </c>
      <c r="C39" s="12"/>
      <c r="D39" s="13">
        <f t="shared" si="4"/>
        <v>51.111111111111114</v>
      </c>
      <c r="F39" s="13">
        <v>66</v>
      </c>
      <c r="G39" s="13">
        <v>10</v>
      </c>
      <c r="H39" s="13">
        <v>70</v>
      </c>
      <c r="I39" s="13">
        <v>145</v>
      </c>
      <c r="K39" s="13">
        <f t="shared" si="1"/>
        <v>13663.990000000002</v>
      </c>
      <c r="L39" s="14">
        <f t="shared" si="2"/>
        <v>-9706.8866666666618</v>
      </c>
      <c r="M39" s="15">
        <v>3</v>
      </c>
      <c r="N39" s="15">
        <v>3</v>
      </c>
      <c r="P39" s="8"/>
    </row>
    <row r="40" spans="1:16" x14ac:dyDescent="0.3">
      <c r="C40" s="12"/>
      <c r="K40" s="13">
        <f t="shared" si="1"/>
        <v>13372.990000000002</v>
      </c>
      <c r="L40" s="14">
        <f t="shared" si="2"/>
        <v>-9946.7755555555505</v>
      </c>
      <c r="P40" s="8"/>
    </row>
    <row r="41" spans="1:16" x14ac:dyDescent="0.3">
      <c r="A41" s="1">
        <v>2025</v>
      </c>
      <c r="B41" s="2" t="s">
        <v>2</v>
      </c>
      <c r="C41" s="12"/>
      <c r="D41" s="19">
        <f t="shared" ref="D41:D52" si="5">1840/36</f>
        <v>51.111111111111114</v>
      </c>
      <c r="F41" s="13">
        <v>40</v>
      </c>
      <c r="G41" s="13">
        <v>20</v>
      </c>
      <c r="H41" s="13">
        <v>70</v>
      </c>
      <c r="I41" s="13">
        <v>145</v>
      </c>
      <c r="K41" s="13">
        <f t="shared" si="1"/>
        <v>13372.990000000002</v>
      </c>
      <c r="L41" s="14">
        <f t="shared" si="2"/>
        <v>-9946.7755555555505</v>
      </c>
      <c r="M41" s="15">
        <v>3</v>
      </c>
      <c r="N41" s="15">
        <v>2</v>
      </c>
      <c r="P41" s="8"/>
    </row>
    <row r="42" spans="1:16" x14ac:dyDescent="0.3">
      <c r="A42" s="1">
        <v>2025</v>
      </c>
      <c r="B42" s="2" t="s">
        <v>3</v>
      </c>
      <c r="C42" s="12"/>
      <c r="D42" s="19">
        <f t="shared" si="5"/>
        <v>51.111111111111114</v>
      </c>
      <c r="F42" s="13">
        <v>50</v>
      </c>
      <c r="G42" s="13">
        <v>20</v>
      </c>
      <c r="H42" s="13">
        <v>60</v>
      </c>
      <c r="I42" s="13">
        <v>145</v>
      </c>
      <c r="K42" s="13">
        <f t="shared" si="1"/>
        <v>13097.990000000002</v>
      </c>
      <c r="L42" s="14">
        <f t="shared" si="2"/>
        <v>-10170.664444444439</v>
      </c>
      <c r="M42" s="15">
        <v>3</v>
      </c>
      <c r="N42" s="15">
        <v>1</v>
      </c>
      <c r="P42" s="8"/>
    </row>
    <row r="43" spans="1:16" x14ac:dyDescent="0.3">
      <c r="A43" s="1">
        <v>2025</v>
      </c>
      <c r="B43" s="2" t="s">
        <v>4</v>
      </c>
      <c r="C43" s="12"/>
      <c r="D43" s="19">
        <f t="shared" si="5"/>
        <v>51.111111111111114</v>
      </c>
      <c r="F43" s="13">
        <v>80</v>
      </c>
      <c r="G43" s="13">
        <v>60</v>
      </c>
      <c r="H43" s="13">
        <v>50</v>
      </c>
      <c r="I43" s="13">
        <v>145</v>
      </c>
      <c r="K43" s="13">
        <f t="shared" si="1"/>
        <v>12822.990000000002</v>
      </c>
      <c r="L43" s="14">
        <f t="shared" si="2"/>
        <v>-10394.553333333328</v>
      </c>
      <c r="M43" s="15">
        <v>3</v>
      </c>
      <c r="N43" s="15">
        <v>0</v>
      </c>
      <c r="P43" s="8"/>
    </row>
    <row r="44" spans="1:16" x14ac:dyDescent="0.3">
      <c r="A44" s="1">
        <v>2025</v>
      </c>
      <c r="B44" s="2" t="s">
        <v>5</v>
      </c>
      <c r="C44" s="12"/>
      <c r="D44" s="19">
        <f t="shared" si="5"/>
        <v>51.111111111111114</v>
      </c>
      <c r="F44" s="13">
        <v>95</v>
      </c>
      <c r="G44" s="13">
        <v>120</v>
      </c>
      <c r="H44" s="13">
        <v>30</v>
      </c>
      <c r="I44" s="13">
        <v>145</v>
      </c>
      <c r="K44" s="13">
        <f t="shared" si="1"/>
        <v>12487.990000000002</v>
      </c>
      <c r="L44" s="14">
        <f t="shared" si="2"/>
        <v>-10678.442222222217</v>
      </c>
      <c r="M44" s="15">
        <v>2</v>
      </c>
      <c r="N44" s="15">
        <v>11</v>
      </c>
      <c r="P44" s="8"/>
    </row>
    <row r="45" spans="1:16" x14ac:dyDescent="0.3">
      <c r="A45" s="1">
        <v>2025</v>
      </c>
      <c r="B45" s="2" t="s">
        <v>6</v>
      </c>
      <c r="C45" s="12"/>
      <c r="D45" s="19">
        <f t="shared" si="5"/>
        <v>51.111111111111114</v>
      </c>
      <c r="F45" s="13">
        <v>95</v>
      </c>
      <c r="G45" s="13">
        <v>170</v>
      </c>
      <c r="H45" s="13">
        <v>30</v>
      </c>
      <c r="I45" s="13">
        <v>145</v>
      </c>
      <c r="K45" s="13">
        <f t="shared" si="1"/>
        <v>12097.990000000002</v>
      </c>
      <c r="L45" s="14">
        <f t="shared" si="2"/>
        <v>-11017.331111111105</v>
      </c>
      <c r="M45" s="15">
        <v>2</v>
      </c>
      <c r="N45" s="15">
        <v>10</v>
      </c>
      <c r="P45" s="8"/>
    </row>
    <row r="46" spans="1:16" x14ac:dyDescent="0.3">
      <c r="A46" s="1">
        <v>2025</v>
      </c>
      <c r="B46" s="2" t="s">
        <v>7</v>
      </c>
      <c r="C46" s="12"/>
      <c r="D46" s="19">
        <f t="shared" si="5"/>
        <v>51.111111111111114</v>
      </c>
      <c r="F46" s="13">
        <v>95</v>
      </c>
      <c r="G46" s="13">
        <v>170</v>
      </c>
      <c r="H46" s="13">
        <v>30</v>
      </c>
      <c r="I46" s="13">
        <v>145</v>
      </c>
      <c r="K46" s="13">
        <f t="shared" si="1"/>
        <v>11657.990000000002</v>
      </c>
      <c r="L46" s="14">
        <f t="shared" si="2"/>
        <v>-11406.219999999994</v>
      </c>
      <c r="M46" s="15">
        <v>2</v>
      </c>
      <c r="N46" s="15">
        <v>9</v>
      </c>
      <c r="P46" s="8"/>
    </row>
    <row r="47" spans="1:16" x14ac:dyDescent="0.3">
      <c r="A47" s="1">
        <v>2025</v>
      </c>
      <c r="B47" s="2" t="s">
        <v>8</v>
      </c>
      <c r="C47" s="12"/>
      <c r="D47" s="19">
        <f t="shared" si="5"/>
        <v>51.111111111111114</v>
      </c>
      <c r="F47" s="13">
        <v>95</v>
      </c>
      <c r="G47" s="13">
        <v>190</v>
      </c>
      <c r="H47" s="13">
        <v>30</v>
      </c>
      <c r="I47" s="13">
        <v>145</v>
      </c>
      <c r="K47" s="13">
        <f t="shared" si="1"/>
        <v>11217.990000000002</v>
      </c>
      <c r="L47" s="14">
        <f t="shared" si="2"/>
        <v>-11795.108888888883</v>
      </c>
      <c r="M47" s="15">
        <v>2</v>
      </c>
      <c r="N47" s="15">
        <v>8</v>
      </c>
      <c r="P47" s="8"/>
    </row>
    <row r="48" spans="1:16" x14ac:dyDescent="0.3">
      <c r="A48" s="1">
        <v>2025</v>
      </c>
      <c r="B48" s="2" t="s">
        <v>9</v>
      </c>
      <c r="C48" s="12"/>
      <c r="D48" s="19">
        <f t="shared" si="5"/>
        <v>51.111111111111114</v>
      </c>
      <c r="F48" s="13">
        <v>94</v>
      </c>
      <c r="G48" s="13">
        <v>192</v>
      </c>
      <c r="H48" s="13">
        <v>30</v>
      </c>
      <c r="I48" s="13">
        <v>145</v>
      </c>
      <c r="K48" s="13">
        <f t="shared" si="1"/>
        <v>10757.990000000002</v>
      </c>
      <c r="L48" s="14">
        <f t="shared" si="2"/>
        <v>-12203.997777777771</v>
      </c>
      <c r="M48" s="15">
        <v>2</v>
      </c>
      <c r="N48" s="15">
        <v>7</v>
      </c>
      <c r="P48" s="8"/>
    </row>
    <row r="49" spans="1:16" x14ac:dyDescent="0.3">
      <c r="A49" s="1">
        <v>2025</v>
      </c>
      <c r="B49" s="2" t="s">
        <v>10</v>
      </c>
      <c r="C49" s="12"/>
      <c r="D49" s="19">
        <f t="shared" si="5"/>
        <v>51.111111111111114</v>
      </c>
      <c r="F49" s="13">
        <v>90</v>
      </c>
      <c r="G49" s="13">
        <v>80</v>
      </c>
      <c r="H49" s="13">
        <v>30</v>
      </c>
      <c r="I49" s="13">
        <v>145</v>
      </c>
      <c r="K49" s="13">
        <f t="shared" si="1"/>
        <v>10296.990000000002</v>
      </c>
      <c r="L49" s="14">
        <f t="shared" si="2"/>
        <v>-12613.88666666666</v>
      </c>
      <c r="M49" s="15">
        <v>2</v>
      </c>
      <c r="N49" s="15">
        <v>6</v>
      </c>
      <c r="P49" s="8"/>
    </row>
    <row r="50" spans="1:16" x14ac:dyDescent="0.3">
      <c r="A50" s="1">
        <v>2025</v>
      </c>
      <c r="B50" s="2" t="s">
        <v>11</v>
      </c>
      <c r="C50" s="12"/>
      <c r="D50" s="19">
        <f t="shared" si="5"/>
        <v>51.111111111111114</v>
      </c>
      <c r="F50" s="13">
        <v>80</v>
      </c>
      <c r="G50" s="13">
        <v>40</v>
      </c>
      <c r="H50" s="13">
        <v>50</v>
      </c>
      <c r="I50" s="13">
        <v>145</v>
      </c>
      <c r="K50" s="13">
        <f t="shared" si="1"/>
        <v>9951.9900000000016</v>
      </c>
      <c r="L50" s="14">
        <f t="shared" si="2"/>
        <v>-12907.775555555549</v>
      </c>
      <c r="M50" s="15">
        <v>2</v>
      </c>
      <c r="N50" s="15">
        <v>5</v>
      </c>
      <c r="P50" s="8"/>
    </row>
    <row r="51" spans="1:16" x14ac:dyDescent="0.3">
      <c r="A51" s="1">
        <v>2025</v>
      </c>
      <c r="B51" s="2" t="s">
        <v>12</v>
      </c>
      <c r="C51" s="12"/>
      <c r="D51" s="19">
        <f t="shared" si="5"/>
        <v>51.111111111111114</v>
      </c>
      <c r="F51" s="13">
        <v>60</v>
      </c>
      <c r="G51" s="13">
        <v>20</v>
      </c>
      <c r="H51" s="13">
        <v>60</v>
      </c>
      <c r="I51" s="13">
        <v>145</v>
      </c>
      <c r="K51" s="13">
        <f t="shared" si="1"/>
        <v>9636.9900000000016</v>
      </c>
      <c r="L51" s="14">
        <f t="shared" si="2"/>
        <v>-13171.664444444437</v>
      </c>
      <c r="M51" s="15">
        <v>2</v>
      </c>
      <c r="N51" s="15">
        <v>4</v>
      </c>
      <c r="P51" s="8"/>
    </row>
    <row r="52" spans="1:16" x14ac:dyDescent="0.3">
      <c r="A52" s="1">
        <v>2025</v>
      </c>
      <c r="B52" s="2" t="s">
        <v>13</v>
      </c>
      <c r="C52" s="12"/>
      <c r="D52" s="19">
        <f t="shared" si="5"/>
        <v>51.111111111111114</v>
      </c>
      <c r="F52" s="13">
        <v>66</v>
      </c>
      <c r="G52" s="13">
        <v>10</v>
      </c>
      <c r="H52" s="13">
        <v>70</v>
      </c>
      <c r="I52" s="13">
        <v>145</v>
      </c>
      <c r="K52" s="13">
        <f t="shared" si="1"/>
        <v>9351.9900000000016</v>
      </c>
      <c r="L52" s="14">
        <f t="shared" si="2"/>
        <v>-13405.553333333326</v>
      </c>
      <c r="M52" s="15">
        <v>2</v>
      </c>
      <c r="N52" s="15">
        <v>3</v>
      </c>
      <c r="P52" s="8"/>
    </row>
    <row r="53" spans="1:16" x14ac:dyDescent="0.3">
      <c r="C53" s="12"/>
      <c r="D53" s="19"/>
      <c r="K53" s="13">
        <f t="shared" si="1"/>
        <v>9060.9900000000016</v>
      </c>
      <c r="L53" s="14">
        <f t="shared" si="2"/>
        <v>-13645.442222222215</v>
      </c>
      <c r="P53" s="8"/>
    </row>
    <row r="54" spans="1:16" x14ac:dyDescent="0.3">
      <c r="A54" s="1">
        <v>2024</v>
      </c>
      <c r="B54" s="2" t="s">
        <v>2</v>
      </c>
      <c r="C54" s="12"/>
      <c r="D54" s="19">
        <f t="shared" ref="D54:D65" si="6">1840/36</f>
        <v>51.111111111111114</v>
      </c>
      <c r="F54" s="13">
        <v>40</v>
      </c>
      <c r="G54" s="13">
        <v>20</v>
      </c>
      <c r="H54" s="13">
        <v>70</v>
      </c>
      <c r="I54" s="13">
        <v>145</v>
      </c>
      <c r="K54" s="13">
        <f t="shared" si="1"/>
        <v>9060.9900000000016</v>
      </c>
      <c r="L54" s="14">
        <f t="shared" si="2"/>
        <v>-13645.442222222215</v>
      </c>
      <c r="M54" s="15">
        <v>2</v>
      </c>
      <c r="N54" s="15">
        <v>2</v>
      </c>
      <c r="P54" s="8"/>
    </row>
    <row r="55" spans="1:16" x14ac:dyDescent="0.3">
      <c r="A55" s="1">
        <v>2024</v>
      </c>
      <c r="B55" s="2" t="s">
        <v>3</v>
      </c>
      <c r="C55" s="12"/>
      <c r="D55" s="19">
        <f t="shared" si="6"/>
        <v>51.111111111111114</v>
      </c>
      <c r="F55" s="13">
        <v>50</v>
      </c>
      <c r="G55" s="13">
        <v>20</v>
      </c>
      <c r="H55" s="13">
        <v>60</v>
      </c>
      <c r="I55" s="13">
        <v>145</v>
      </c>
      <c r="K55" s="13">
        <f t="shared" si="1"/>
        <v>8785.9900000000016</v>
      </c>
      <c r="L55" s="14">
        <f t="shared" si="2"/>
        <v>-13869.331111111103</v>
      </c>
      <c r="M55" s="15">
        <v>2</v>
      </c>
      <c r="N55" s="15">
        <v>1</v>
      </c>
      <c r="P55" s="8"/>
    </row>
    <row r="56" spans="1:16" x14ac:dyDescent="0.3">
      <c r="A56" s="1">
        <v>2024</v>
      </c>
      <c r="B56" s="2" t="s">
        <v>4</v>
      </c>
      <c r="C56" s="12"/>
      <c r="D56" s="19">
        <f t="shared" si="6"/>
        <v>51.111111111111114</v>
      </c>
      <c r="F56" s="13">
        <v>80</v>
      </c>
      <c r="G56" s="13">
        <v>60</v>
      </c>
      <c r="H56" s="13">
        <v>50</v>
      </c>
      <c r="I56" s="13">
        <v>145</v>
      </c>
      <c r="K56" s="13">
        <f t="shared" si="1"/>
        <v>8510.9900000000016</v>
      </c>
      <c r="L56" s="14">
        <f t="shared" si="2"/>
        <v>-14093.219999999992</v>
      </c>
      <c r="M56" s="15">
        <f t="shared" ref="M56" si="7">M57+1</f>
        <v>2</v>
      </c>
      <c r="N56" s="15">
        <v>0</v>
      </c>
      <c r="P56" s="8"/>
    </row>
    <row r="57" spans="1:16" x14ac:dyDescent="0.3">
      <c r="A57" s="1">
        <v>2024</v>
      </c>
      <c r="B57" s="2" t="s">
        <v>5</v>
      </c>
      <c r="C57" s="12"/>
      <c r="D57" s="19">
        <f t="shared" si="6"/>
        <v>51.111111111111114</v>
      </c>
      <c r="F57" s="13">
        <v>95</v>
      </c>
      <c r="G57" s="13">
        <v>120</v>
      </c>
      <c r="H57" s="13">
        <v>30</v>
      </c>
      <c r="I57" s="13">
        <v>145</v>
      </c>
      <c r="K57" s="13">
        <f t="shared" si="1"/>
        <v>8175.9900000000007</v>
      </c>
      <c r="L57" s="14">
        <f t="shared" si="2"/>
        <v>-14377.108888888881</v>
      </c>
      <c r="M57" s="15">
        <v>1</v>
      </c>
      <c r="N57" s="15">
        <v>11</v>
      </c>
      <c r="P57" s="8"/>
    </row>
    <row r="58" spans="1:16" x14ac:dyDescent="0.3">
      <c r="A58" s="1">
        <v>2024</v>
      </c>
      <c r="B58" s="2" t="s">
        <v>6</v>
      </c>
      <c r="C58" s="12"/>
      <c r="D58" s="19">
        <f t="shared" si="6"/>
        <v>51.111111111111114</v>
      </c>
      <c r="F58" s="13">
        <v>95</v>
      </c>
      <c r="G58" s="13">
        <v>170</v>
      </c>
      <c r="H58" s="13">
        <v>30</v>
      </c>
      <c r="I58" s="13">
        <v>145</v>
      </c>
      <c r="K58" s="13">
        <f t="shared" si="1"/>
        <v>7785.9900000000007</v>
      </c>
      <c r="L58" s="14">
        <f t="shared" si="2"/>
        <v>-14715.997777777769</v>
      </c>
      <c r="M58" s="15">
        <v>1</v>
      </c>
      <c r="N58" s="15">
        <v>10</v>
      </c>
      <c r="P58" s="8"/>
    </row>
    <row r="59" spans="1:16" x14ac:dyDescent="0.3">
      <c r="A59" s="1">
        <v>2024</v>
      </c>
      <c r="B59" s="2" t="s">
        <v>7</v>
      </c>
      <c r="C59" s="12"/>
      <c r="D59" s="19">
        <f t="shared" si="6"/>
        <v>51.111111111111114</v>
      </c>
      <c r="F59" s="13">
        <v>95</v>
      </c>
      <c r="G59" s="13">
        <v>170</v>
      </c>
      <c r="H59" s="13">
        <v>30</v>
      </c>
      <c r="I59" s="13">
        <v>145</v>
      </c>
      <c r="K59" s="13">
        <f t="shared" si="1"/>
        <v>7345.9900000000007</v>
      </c>
      <c r="L59" s="14">
        <f t="shared" si="2"/>
        <v>-15104.886666666658</v>
      </c>
      <c r="M59" s="15">
        <v>1</v>
      </c>
      <c r="N59" s="15">
        <v>9</v>
      </c>
      <c r="P59" s="8"/>
    </row>
    <row r="60" spans="1:16" x14ac:dyDescent="0.3">
      <c r="A60" s="1">
        <v>2024</v>
      </c>
      <c r="B60" s="2" t="s">
        <v>8</v>
      </c>
      <c r="C60" s="12"/>
      <c r="D60" s="19">
        <f t="shared" si="6"/>
        <v>51.111111111111114</v>
      </c>
      <c r="F60" s="13">
        <v>95</v>
      </c>
      <c r="G60" s="13">
        <v>190</v>
      </c>
      <c r="H60" s="13">
        <v>30</v>
      </c>
      <c r="I60" s="13">
        <v>145</v>
      </c>
      <c r="K60" s="13">
        <f t="shared" si="1"/>
        <v>6905.9900000000007</v>
      </c>
      <c r="L60" s="14">
        <f t="shared" si="2"/>
        <v>-15493.775555555547</v>
      </c>
      <c r="M60" s="15">
        <v>1</v>
      </c>
      <c r="N60" s="15">
        <v>8</v>
      </c>
      <c r="P60" s="8"/>
    </row>
    <row r="61" spans="1:16" x14ac:dyDescent="0.3">
      <c r="A61" s="1">
        <v>2024</v>
      </c>
      <c r="B61" s="2" t="s">
        <v>9</v>
      </c>
      <c r="C61" s="12"/>
      <c r="D61" s="19">
        <f t="shared" si="6"/>
        <v>51.111111111111114</v>
      </c>
      <c r="F61" s="13">
        <v>94</v>
      </c>
      <c r="G61" s="13">
        <v>192</v>
      </c>
      <c r="H61" s="13">
        <v>30</v>
      </c>
      <c r="I61" s="13">
        <v>145</v>
      </c>
      <c r="K61" s="13">
        <f t="shared" si="1"/>
        <v>6445.9900000000007</v>
      </c>
      <c r="L61" s="14">
        <f t="shared" si="2"/>
        <v>-15902.664444444436</v>
      </c>
      <c r="M61" s="15">
        <v>1</v>
      </c>
      <c r="N61" s="15">
        <v>7</v>
      </c>
      <c r="P61" s="8"/>
    </row>
    <row r="62" spans="1:16" x14ac:dyDescent="0.3">
      <c r="A62" s="1">
        <v>2024</v>
      </c>
      <c r="B62" s="2" t="s">
        <v>10</v>
      </c>
      <c r="C62" s="12"/>
      <c r="D62" s="19">
        <f t="shared" si="6"/>
        <v>51.111111111111114</v>
      </c>
      <c r="F62" s="13">
        <v>90</v>
      </c>
      <c r="G62" s="13">
        <v>80</v>
      </c>
      <c r="H62" s="13">
        <v>30</v>
      </c>
      <c r="I62" s="13">
        <v>145</v>
      </c>
      <c r="K62" s="13">
        <f t="shared" si="1"/>
        <v>5984.9900000000007</v>
      </c>
      <c r="L62" s="14">
        <f t="shared" si="2"/>
        <v>-16312.553333333324</v>
      </c>
      <c r="M62" s="15">
        <v>1</v>
      </c>
      <c r="N62" s="15">
        <v>6</v>
      </c>
      <c r="P62" s="8"/>
    </row>
    <row r="63" spans="1:16" x14ac:dyDescent="0.3">
      <c r="A63" s="1">
        <v>2024</v>
      </c>
      <c r="B63" s="2" t="s">
        <v>11</v>
      </c>
      <c r="C63" s="12"/>
      <c r="D63" s="19">
        <f t="shared" si="6"/>
        <v>51.111111111111114</v>
      </c>
      <c r="F63" s="13">
        <v>80</v>
      </c>
      <c r="G63" s="13">
        <v>40</v>
      </c>
      <c r="H63" s="13">
        <v>50</v>
      </c>
      <c r="I63" s="13">
        <v>145</v>
      </c>
      <c r="K63" s="13">
        <f t="shared" si="1"/>
        <v>5639.9900000000007</v>
      </c>
      <c r="L63" s="14">
        <f t="shared" si="2"/>
        <v>-16606.442222222213</v>
      </c>
      <c r="M63" s="15">
        <v>1</v>
      </c>
      <c r="N63" s="15">
        <v>5</v>
      </c>
      <c r="P63" s="8"/>
    </row>
    <row r="64" spans="1:16" x14ac:dyDescent="0.3">
      <c r="A64" s="1">
        <v>2024</v>
      </c>
      <c r="B64" s="2" t="s">
        <v>12</v>
      </c>
      <c r="C64" s="12"/>
      <c r="D64" s="19">
        <f t="shared" si="6"/>
        <v>51.111111111111114</v>
      </c>
      <c r="F64" s="13">
        <v>60</v>
      </c>
      <c r="G64" s="13">
        <v>10</v>
      </c>
      <c r="H64" s="13">
        <v>20</v>
      </c>
      <c r="I64" s="13">
        <v>160</v>
      </c>
      <c r="K64" s="13">
        <f t="shared" si="1"/>
        <v>5324.9900000000007</v>
      </c>
      <c r="L64" s="14">
        <f t="shared" si="2"/>
        <v>-16870.331111111103</v>
      </c>
      <c r="M64" s="15">
        <v>1</v>
      </c>
      <c r="N64" s="15">
        <v>4</v>
      </c>
      <c r="P64" s="8"/>
    </row>
    <row r="65" spans="1:16" x14ac:dyDescent="0.3">
      <c r="A65" s="1">
        <v>2024</v>
      </c>
      <c r="B65" s="2" t="s">
        <v>13</v>
      </c>
      <c r="C65" s="12"/>
      <c r="D65" s="19">
        <f t="shared" si="6"/>
        <v>51.111111111111114</v>
      </c>
      <c r="F65" s="13">
        <v>66</v>
      </c>
      <c r="G65" s="13">
        <v>0</v>
      </c>
      <c r="H65" s="13">
        <v>70</v>
      </c>
      <c r="I65" s="13">
        <v>110</v>
      </c>
      <c r="K65" s="13">
        <f t="shared" si="1"/>
        <v>5074.9900000000007</v>
      </c>
      <c r="L65" s="14">
        <f t="shared" si="2"/>
        <v>-17069.219999999994</v>
      </c>
      <c r="M65" s="15">
        <v>1</v>
      </c>
      <c r="N65" s="15">
        <v>3</v>
      </c>
      <c r="P65" s="8"/>
    </row>
    <row r="66" spans="1:16" x14ac:dyDescent="0.3">
      <c r="C66" s="12"/>
      <c r="D66" s="19"/>
      <c r="K66" s="13">
        <f t="shared" ref="K66" si="8">SUM(F66:I66)+K67</f>
        <v>4828.9900000000007</v>
      </c>
      <c r="L66" s="14">
        <f t="shared" ref="L66:L83" si="9">-C66-D66+F66+G66+H66+I66+L67</f>
        <v>-17264.108888888884</v>
      </c>
      <c r="P66" s="8"/>
    </row>
    <row r="67" spans="1:16" x14ac:dyDescent="0.3">
      <c r="A67" s="1">
        <v>2023</v>
      </c>
      <c r="B67" s="2" t="s">
        <v>2</v>
      </c>
      <c r="C67" s="12"/>
      <c r="D67" s="19">
        <f t="shared" ref="D67:D78" si="10">1840/36</f>
        <v>51.111111111111114</v>
      </c>
      <c r="F67" s="13">
        <v>40</v>
      </c>
      <c r="G67" s="13">
        <v>20</v>
      </c>
      <c r="H67" s="13">
        <v>30</v>
      </c>
      <c r="I67" s="13">
        <v>100</v>
      </c>
      <c r="K67" s="13">
        <f t="shared" ref="K67:K82" si="11">SUM(F67:I67)+K68</f>
        <v>4828.9900000000007</v>
      </c>
      <c r="L67" s="14">
        <f t="shared" si="9"/>
        <v>-17264.108888888884</v>
      </c>
      <c r="M67" s="15">
        <v>1</v>
      </c>
      <c r="N67" s="15">
        <v>2</v>
      </c>
      <c r="P67" s="8"/>
    </row>
    <row r="68" spans="1:16" x14ac:dyDescent="0.3">
      <c r="A68" s="1">
        <v>2023</v>
      </c>
      <c r="B68" s="2" t="s">
        <v>3</v>
      </c>
      <c r="C68" s="12"/>
      <c r="D68" s="19">
        <f t="shared" si="10"/>
        <v>51.111111111111114</v>
      </c>
      <c r="F68" s="17">
        <v>72.16</v>
      </c>
      <c r="G68" s="17">
        <v>36.35</v>
      </c>
      <c r="H68" s="17">
        <v>45.27</v>
      </c>
      <c r="I68" s="17">
        <v>144.31</v>
      </c>
      <c r="K68" s="13">
        <f t="shared" si="11"/>
        <v>4638.9900000000007</v>
      </c>
      <c r="L68" s="14">
        <f t="shared" si="9"/>
        <v>-17402.997777777775</v>
      </c>
      <c r="M68" s="15">
        <v>1</v>
      </c>
      <c r="N68" s="15">
        <v>1</v>
      </c>
      <c r="P68" s="8"/>
    </row>
    <row r="69" spans="1:16" x14ac:dyDescent="0.3">
      <c r="A69" s="1">
        <v>2023</v>
      </c>
      <c r="B69" s="2" t="s">
        <v>4</v>
      </c>
      <c r="C69" s="12"/>
      <c r="D69" s="19">
        <f t="shared" si="10"/>
        <v>51.111111111111114</v>
      </c>
      <c r="F69" s="17">
        <v>84.78</v>
      </c>
      <c r="G69" s="17">
        <v>67.040000000000006</v>
      </c>
      <c r="H69" s="17">
        <v>29.67</v>
      </c>
      <c r="I69" s="17">
        <v>218.58</v>
      </c>
      <c r="K69" s="13">
        <f t="shared" si="11"/>
        <v>4340.9000000000005</v>
      </c>
      <c r="L69" s="14">
        <f t="shared" si="9"/>
        <v>-17649.976666666666</v>
      </c>
      <c r="M69" s="15">
        <v>1</v>
      </c>
      <c r="N69" s="15">
        <v>0</v>
      </c>
      <c r="P69" s="8"/>
    </row>
    <row r="70" spans="1:16" x14ac:dyDescent="0.3">
      <c r="A70" s="1">
        <v>2023</v>
      </c>
      <c r="B70" s="2" t="s">
        <v>5</v>
      </c>
      <c r="C70" s="12"/>
      <c r="D70" s="19">
        <f t="shared" si="10"/>
        <v>51.111111111111114</v>
      </c>
      <c r="F70" s="17">
        <v>64.239999999999995</v>
      </c>
      <c r="G70" s="17">
        <v>124.7</v>
      </c>
      <c r="H70" s="17">
        <v>18.03</v>
      </c>
      <c r="I70" s="17">
        <v>64.349999999999994</v>
      </c>
      <c r="K70" s="13">
        <f t="shared" si="11"/>
        <v>3940.8300000000004</v>
      </c>
      <c r="L70" s="14">
        <f t="shared" si="9"/>
        <v>-17998.935555555556</v>
      </c>
      <c r="M70" s="15">
        <v>0</v>
      </c>
      <c r="N70" s="15">
        <v>11</v>
      </c>
      <c r="P70" s="8"/>
    </row>
    <row r="71" spans="1:16" x14ac:dyDescent="0.3">
      <c r="A71" s="1">
        <v>2023</v>
      </c>
      <c r="B71" s="2" t="s">
        <v>6</v>
      </c>
      <c r="C71" s="12"/>
      <c r="D71" s="19">
        <f t="shared" si="10"/>
        <v>51.111111111111114</v>
      </c>
      <c r="F71" s="17">
        <v>65.069999999999993</v>
      </c>
      <c r="G71" s="17">
        <v>152.83000000000001</v>
      </c>
      <c r="H71" s="17">
        <v>5.45</v>
      </c>
      <c r="I71" s="17">
        <v>129.66</v>
      </c>
      <c r="K71" s="13">
        <f t="shared" si="11"/>
        <v>3669.51</v>
      </c>
      <c r="L71" s="14">
        <f t="shared" si="9"/>
        <v>-18219.144444444446</v>
      </c>
      <c r="M71" s="15">
        <v>0</v>
      </c>
      <c r="N71" s="15">
        <v>10</v>
      </c>
      <c r="P71" s="8"/>
    </row>
    <row r="72" spans="1:16" x14ac:dyDescent="0.3">
      <c r="A72" s="1">
        <v>2023</v>
      </c>
      <c r="B72" s="2" t="s">
        <v>7</v>
      </c>
      <c r="C72" s="12"/>
      <c r="D72" s="19">
        <f t="shared" si="10"/>
        <v>51.111111111111114</v>
      </c>
      <c r="F72" s="17">
        <v>70.62</v>
      </c>
      <c r="G72" s="17">
        <v>149.43</v>
      </c>
      <c r="H72" s="17">
        <v>10.97</v>
      </c>
      <c r="I72" s="17">
        <v>74.64</v>
      </c>
      <c r="K72" s="13">
        <f t="shared" si="11"/>
        <v>3316.5</v>
      </c>
      <c r="L72" s="14">
        <f t="shared" si="9"/>
        <v>-18521.043333333335</v>
      </c>
      <c r="M72" s="15">
        <v>0</v>
      </c>
      <c r="N72" s="15">
        <v>9</v>
      </c>
      <c r="P72" s="8"/>
    </row>
    <row r="73" spans="1:16" x14ac:dyDescent="0.3">
      <c r="A73" s="1">
        <v>2023</v>
      </c>
      <c r="B73" s="2" t="s">
        <v>8</v>
      </c>
      <c r="C73" s="12"/>
      <c r="D73" s="19">
        <f t="shared" si="10"/>
        <v>51.111111111111114</v>
      </c>
      <c r="F73" s="17">
        <v>85.48</v>
      </c>
      <c r="G73" s="17">
        <v>191.93</v>
      </c>
      <c r="H73" s="17">
        <v>3.25</v>
      </c>
      <c r="I73" s="17">
        <v>136.24</v>
      </c>
      <c r="K73" s="13">
        <f t="shared" si="11"/>
        <v>3010.84</v>
      </c>
      <c r="L73" s="14">
        <f t="shared" si="9"/>
        <v>-18775.592222222225</v>
      </c>
      <c r="M73" s="15">
        <v>0</v>
      </c>
      <c r="N73" s="15">
        <v>8</v>
      </c>
      <c r="P73" s="8"/>
    </row>
    <row r="74" spans="1:16" x14ac:dyDescent="0.3">
      <c r="A74" s="1">
        <v>2023</v>
      </c>
      <c r="B74" s="2" t="s">
        <v>9</v>
      </c>
      <c r="C74" s="12">
        <v>10400</v>
      </c>
      <c r="D74" s="19">
        <f t="shared" si="10"/>
        <v>51.111111111111114</v>
      </c>
      <c r="F74" s="17">
        <v>85.1</v>
      </c>
      <c r="G74" s="17">
        <v>189.27</v>
      </c>
      <c r="H74" s="17">
        <v>30.69</v>
      </c>
      <c r="I74" s="17">
        <v>122.5</v>
      </c>
      <c r="K74" s="13">
        <f t="shared" si="11"/>
        <v>2593.94</v>
      </c>
      <c r="L74" s="14">
        <f t="shared" si="9"/>
        <v>-19141.381111111114</v>
      </c>
      <c r="M74" s="15">
        <v>0</v>
      </c>
      <c r="N74" s="15">
        <v>7</v>
      </c>
      <c r="P74" s="8"/>
    </row>
    <row r="75" spans="1:16" x14ac:dyDescent="0.3">
      <c r="A75" s="1">
        <v>2023</v>
      </c>
      <c r="B75" s="2" t="s">
        <v>10</v>
      </c>
      <c r="C75" s="12"/>
      <c r="D75" s="19">
        <f t="shared" si="10"/>
        <v>51.111111111111114</v>
      </c>
      <c r="F75" s="17">
        <v>88.36</v>
      </c>
      <c r="G75" s="17">
        <v>65.05</v>
      </c>
      <c r="H75" s="17">
        <v>13.54</v>
      </c>
      <c r="I75" s="17">
        <v>158.61000000000001</v>
      </c>
      <c r="K75" s="13">
        <f t="shared" si="11"/>
        <v>2166.38</v>
      </c>
      <c r="L75" s="14">
        <f t="shared" si="9"/>
        <v>-9117.8300000000017</v>
      </c>
      <c r="M75" s="15">
        <v>0</v>
      </c>
      <c r="N75" s="15">
        <v>6</v>
      </c>
      <c r="P75" s="8" t="s">
        <v>28</v>
      </c>
    </row>
    <row r="76" spans="1:16" x14ac:dyDescent="0.3">
      <c r="A76" s="1">
        <v>2023</v>
      </c>
      <c r="B76" s="2" t="s">
        <v>11</v>
      </c>
      <c r="C76" s="12"/>
      <c r="D76" s="19">
        <f t="shared" si="10"/>
        <v>51.111111111111114</v>
      </c>
      <c r="F76" s="17">
        <v>78.09</v>
      </c>
      <c r="G76" s="17">
        <v>8.6199999999999992</v>
      </c>
      <c r="H76" s="17">
        <v>16.7</v>
      </c>
      <c r="I76" s="17">
        <v>125.47</v>
      </c>
      <c r="K76" s="13">
        <f t="shared" si="11"/>
        <v>1840.8200000000002</v>
      </c>
      <c r="L76" s="14">
        <f t="shared" si="9"/>
        <v>-9392.2788888888899</v>
      </c>
      <c r="M76" s="15">
        <v>0</v>
      </c>
      <c r="N76" s="15">
        <v>5</v>
      </c>
    </row>
    <row r="77" spans="1:16" x14ac:dyDescent="0.3">
      <c r="A77" s="1">
        <v>2023</v>
      </c>
      <c r="B77" s="2" t="s">
        <v>12</v>
      </c>
      <c r="C77" s="12"/>
      <c r="D77" s="19">
        <f t="shared" si="10"/>
        <v>51.111111111111114</v>
      </c>
      <c r="F77" s="17">
        <v>58.87</v>
      </c>
      <c r="G77" s="17">
        <v>7.31</v>
      </c>
      <c r="H77" s="17">
        <v>23.44</v>
      </c>
      <c r="I77" s="17">
        <v>163.38</v>
      </c>
      <c r="K77" s="13">
        <f t="shared" si="11"/>
        <v>1611.94</v>
      </c>
      <c r="L77" s="14">
        <f t="shared" si="9"/>
        <v>-9570.0477777777796</v>
      </c>
      <c r="M77" s="15">
        <v>0</v>
      </c>
      <c r="N77" s="15">
        <v>4</v>
      </c>
      <c r="P77" s="8"/>
    </row>
    <row r="78" spans="1:16" x14ac:dyDescent="0.3">
      <c r="A78" s="1">
        <v>2023</v>
      </c>
      <c r="B78" s="2" t="s">
        <v>13</v>
      </c>
      <c r="C78" s="12"/>
      <c r="D78" s="19">
        <f t="shared" si="10"/>
        <v>51.111111111111114</v>
      </c>
      <c r="F78" s="17">
        <v>66.33</v>
      </c>
      <c r="G78" s="17">
        <v>0</v>
      </c>
      <c r="H78" s="17">
        <v>71.599999999999994</v>
      </c>
      <c r="I78" s="17">
        <v>109.23</v>
      </c>
      <c r="K78" s="13">
        <f t="shared" si="11"/>
        <v>1358.94</v>
      </c>
      <c r="L78" s="14">
        <f t="shared" si="9"/>
        <v>-9771.9366666666683</v>
      </c>
      <c r="M78" s="15">
        <v>0</v>
      </c>
      <c r="N78" s="15">
        <v>3</v>
      </c>
      <c r="P78" s="8"/>
    </row>
    <row r="79" spans="1:16" x14ac:dyDescent="0.3">
      <c r="C79" s="12"/>
      <c r="D79" s="19"/>
      <c r="F79" s="17"/>
      <c r="G79" s="17"/>
      <c r="H79" s="17"/>
      <c r="I79" s="17"/>
      <c r="K79" s="13">
        <f t="shared" si="11"/>
        <v>1111.78</v>
      </c>
      <c r="L79" s="14">
        <f t="shared" si="9"/>
        <v>-9967.9855555555569</v>
      </c>
      <c r="P79" s="8"/>
    </row>
    <row r="80" spans="1:16" x14ac:dyDescent="0.3">
      <c r="A80" s="1">
        <v>2022</v>
      </c>
      <c r="B80" s="2" t="s">
        <v>2</v>
      </c>
      <c r="C80" s="12">
        <v>6500</v>
      </c>
      <c r="D80" s="19">
        <f>1840/36</f>
        <v>51.111111111111114</v>
      </c>
      <c r="F80" s="17">
        <v>54.65</v>
      </c>
      <c r="G80" s="17">
        <v>54.65</v>
      </c>
      <c r="H80" s="17">
        <v>25.9</v>
      </c>
      <c r="I80" s="17">
        <v>90.62</v>
      </c>
      <c r="K80" s="13">
        <f t="shared" si="11"/>
        <v>1111.78</v>
      </c>
      <c r="L80" s="14">
        <f t="shared" si="9"/>
        <v>-9967.9855555555569</v>
      </c>
      <c r="M80" s="15">
        <v>0</v>
      </c>
      <c r="N80" s="15">
        <v>2</v>
      </c>
      <c r="P80" s="8" t="s">
        <v>25</v>
      </c>
    </row>
    <row r="81" spans="1:16" x14ac:dyDescent="0.3">
      <c r="A81" s="1">
        <v>2022</v>
      </c>
      <c r="B81" s="2" t="s">
        <v>3</v>
      </c>
      <c r="C81" s="12"/>
      <c r="D81" s="19">
        <f>1840/36</f>
        <v>51.111111111111114</v>
      </c>
      <c r="F81" s="17">
        <v>59.39</v>
      </c>
      <c r="G81" s="17">
        <v>59.39</v>
      </c>
      <c r="H81" s="17">
        <v>78.709999999999994</v>
      </c>
      <c r="I81" s="17">
        <v>177.96</v>
      </c>
      <c r="K81" s="13">
        <f t="shared" si="11"/>
        <v>885.96</v>
      </c>
      <c r="L81" s="14">
        <f t="shared" si="9"/>
        <v>-3642.6944444444439</v>
      </c>
      <c r="M81" s="15">
        <v>0</v>
      </c>
      <c r="N81" s="15">
        <v>1</v>
      </c>
      <c r="P81" s="8" t="s">
        <v>16</v>
      </c>
    </row>
    <row r="82" spans="1:16" x14ac:dyDescent="0.3">
      <c r="A82" s="1">
        <v>2022</v>
      </c>
      <c r="B82" s="2" t="s">
        <v>4</v>
      </c>
      <c r="C82" s="12"/>
      <c r="D82" s="19">
        <f>1840/36</f>
        <v>51.111111111111114</v>
      </c>
      <c r="F82" s="17"/>
      <c r="G82" s="17"/>
      <c r="H82" s="17"/>
      <c r="I82" s="17">
        <v>156.08000000000001</v>
      </c>
      <c r="K82" s="13">
        <f t="shared" si="11"/>
        <v>510.51</v>
      </c>
      <c r="L82" s="14">
        <f t="shared" si="9"/>
        <v>-3967.0333333333328</v>
      </c>
      <c r="P82" s="8"/>
    </row>
    <row r="83" spans="1:16" x14ac:dyDescent="0.3">
      <c r="A83" s="1">
        <v>2022</v>
      </c>
      <c r="B83" s="2" t="s">
        <v>5</v>
      </c>
      <c r="C83" s="12"/>
      <c r="D83" s="19">
        <f>1840/36</f>
        <v>51.111111111111114</v>
      </c>
      <c r="F83" s="17"/>
      <c r="G83" s="17"/>
      <c r="H83" s="17"/>
      <c r="I83" s="17">
        <v>194.07</v>
      </c>
      <c r="K83" s="13">
        <f>SUM(F83:I83)+K84</f>
        <v>354.43</v>
      </c>
      <c r="L83" s="14">
        <f t="shared" si="9"/>
        <v>-4072.0022222222219</v>
      </c>
      <c r="P83" s="8"/>
    </row>
    <row r="84" spans="1:16" x14ac:dyDescent="0.3">
      <c r="A84" s="1">
        <v>2022</v>
      </c>
      <c r="B84" s="2" t="s">
        <v>6</v>
      </c>
      <c r="C84" s="12"/>
      <c r="D84" s="19">
        <f>1840/36</f>
        <v>51.111111111111114</v>
      </c>
      <c r="F84" s="17"/>
      <c r="G84" s="17"/>
      <c r="H84" s="17"/>
      <c r="I84" s="17">
        <v>160.36000000000001</v>
      </c>
      <c r="K84" s="13">
        <f>SUM(F84:I84)</f>
        <v>160.36000000000001</v>
      </c>
      <c r="L84" s="14">
        <f>-C84-D84+F84+G84+H84+I84+L85</f>
        <v>-4214.9611111111108</v>
      </c>
      <c r="P84" s="10" t="s">
        <v>21</v>
      </c>
    </row>
    <row r="85" spans="1:16" x14ac:dyDescent="0.3">
      <c r="A85" s="1">
        <v>2022</v>
      </c>
      <c r="B85" s="2" t="s">
        <v>7</v>
      </c>
      <c r="C85" s="12">
        <v>4324.21</v>
      </c>
      <c r="L85" s="14">
        <f>-C85-D85+F85+G85+H85+I85</f>
        <v>-4324.21</v>
      </c>
      <c r="P85" s="8" t="s">
        <v>22</v>
      </c>
    </row>
    <row r="86" spans="1:16" x14ac:dyDescent="0.3">
      <c r="C86" s="12"/>
      <c r="P86" s="8"/>
    </row>
    <row r="87" spans="1:16" x14ac:dyDescent="0.3">
      <c r="C87" s="18"/>
      <c r="F87" s="4"/>
      <c r="G87" s="4"/>
      <c r="H87" s="4"/>
      <c r="I87" s="4"/>
      <c r="P8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Collingridge</dc:creator>
  <cp:lastModifiedBy>Rob Collingridge</cp:lastModifiedBy>
  <dcterms:created xsi:type="dcterms:W3CDTF">2023-02-22T08:19:48Z</dcterms:created>
  <dcterms:modified xsi:type="dcterms:W3CDTF">2023-12-03T19:13:46Z</dcterms:modified>
</cp:coreProperties>
</file>